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NOLA\RedirectedFolders\courtney\Desktop\"/>
    </mc:Choice>
  </mc:AlternateContent>
  <bookViews>
    <workbookView xWindow="0" yWindow="0" windowWidth="20400" windowHeight="7155"/>
  </bookViews>
  <sheets>
    <sheet name="Sheet1" sheetId="1" r:id="rId1"/>
  </sheets>
  <definedNames>
    <definedName name="_xlnm._FilterDatabase" localSheetId="0" hidden="1">Sheet1!$A$1:$L$66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6" i="1" l="1"/>
  <c r="G65" i="1"/>
  <c r="F55" i="1"/>
  <c r="G55" i="1"/>
  <c r="G33" i="1" l="1"/>
  <c r="G32" i="1"/>
  <c r="F6" i="1" l="1"/>
  <c r="F12" i="1"/>
</calcChain>
</file>

<file path=xl/sharedStrings.xml><?xml version="1.0" encoding="utf-8"?>
<sst xmlns="http://schemas.openxmlformats.org/spreadsheetml/2006/main" count="457" uniqueCount="277">
  <si>
    <t>CONTRACT NO.</t>
  </si>
  <si>
    <t>CONTRACT DESCPRIPTION</t>
  </si>
  <si>
    <t>SUCCESSFUL CONTRACTOR</t>
  </si>
  <si>
    <t>CONTRACT AMOUNT</t>
  </si>
  <si>
    <t>2013/01</t>
  </si>
  <si>
    <t>External Auditing Services</t>
  </si>
  <si>
    <t>Auswild &amp; Co</t>
  </si>
  <si>
    <t>2013/02</t>
  </si>
  <si>
    <t>Supply of Tipper Truck</t>
  </si>
  <si>
    <t>Winning &amp; Crushing of Ridge Gravel</t>
  </si>
  <si>
    <t>2014/02</t>
  </si>
  <si>
    <t>Purchase of Backhoe with or without Trade</t>
  </si>
  <si>
    <t>2014/03</t>
  </si>
  <si>
    <t>Insitu Pavement Stabilising</t>
  </si>
  <si>
    <t>2014/01</t>
  </si>
  <si>
    <t>Sprayed bituminous surfacing</t>
  </si>
  <si>
    <t>2015/03</t>
  </si>
  <si>
    <t>2015/01</t>
  </si>
  <si>
    <t>Tipper Truck</t>
  </si>
  <si>
    <t>2015/07</t>
  </si>
  <si>
    <t>2016/02</t>
  </si>
  <si>
    <t>2017/01</t>
  </si>
  <si>
    <t>Construction of dwelling 19 William Kelly Drive, Coolamon</t>
  </si>
  <si>
    <t>2017/03</t>
  </si>
  <si>
    <t>Swimming Pool Amenities</t>
  </si>
  <si>
    <t>2017/05</t>
  </si>
  <si>
    <t>Coolamon Caravan Park Caretaker</t>
  </si>
  <si>
    <t>2017/02</t>
  </si>
  <si>
    <t>Supply of Motor Grader</t>
  </si>
  <si>
    <t>2017/06</t>
  </si>
  <si>
    <t>2017/08</t>
  </si>
  <si>
    <t>2018/03</t>
  </si>
  <si>
    <t>Landfill Management</t>
  </si>
  <si>
    <t>2018/06</t>
  </si>
  <si>
    <t>COUNCIL MEETING MINUTES</t>
  </si>
  <si>
    <t>Tender for the Winning &amp; Crushing of Ridge Gravel at Williams Pit</t>
  </si>
  <si>
    <t>2013/03</t>
  </si>
  <si>
    <t>Winning &amp; Crushing of Ridge Gravel at Lewis Pit</t>
  </si>
  <si>
    <t>2017/04</t>
  </si>
  <si>
    <t>Waste Collection Contract Tender</t>
  </si>
  <si>
    <t>2017/07</t>
  </si>
  <si>
    <t>Ardlethan Sewerage Scheme Design</t>
  </si>
  <si>
    <t>Cleaning Contract - CSC Buildings</t>
  </si>
  <si>
    <t>2017/09</t>
  </si>
  <si>
    <t>Construction of Laundry &amp; Bathroom Coolamon Caravan park</t>
  </si>
  <si>
    <t>2018/01</t>
  </si>
  <si>
    <t>2018/02</t>
  </si>
  <si>
    <t>2018/04</t>
  </si>
  <si>
    <t>2018/05</t>
  </si>
  <si>
    <t>2018/07</t>
  </si>
  <si>
    <t>Toilets at Visitor Information Centre Coolamon</t>
  </si>
  <si>
    <t>2018/08</t>
  </si>
  <si>
    <t>2018/09</t>
  </si>
  <si>
    <t>2018/10</t>
  </si>
  <si>
    <t>2018/11</t>
  </si>
  <si>
    <t>2018/12</t>
  </si>
  <si>
    <t>61/03/2013</t>
  </si>
  <si>
    <t>Ardlethan Flood Study Review &amp; Floodplain Risk Management Study</t>
  </si>
  <si>
    <t>GHD</t>
  </si>
  <si>
    <t>104/04/2013</t>
  </si>
  <si>
    <t xml:space="preserve">D &amp; L McCallum Pty Ltd </t>
  </si>
  <si>
    <t>148/06/2013</t>
  </si>
  <si>
    <t xml:space="preserve">Stabilised Pavements Australia </t>
  </si>
  <si>
    <t>182/07/2014</t>
  </si>
  <si>
    <t xml:space="preserve">Downer EDI Works Pty Ltd </t>
  </si>
  <si>
    <t>215/08/2014</t>
  </si>
  <si>
    <t>was not awarded</t>
  </si>
  <si>
    <t xml:space="preserve">Downer EDI Works Pty </t>
  </si>
  <si>
    <t>234/10/2015</t>
  </si>
  <si>
    <t>215/09/2016</t>
  </si>
  <si>
    <t xml:space="preserve">J Tokley Constructions </t>
  </si>
  <si>
    <t xml:space="preserve">Milbrae Quarries Pty Ltd </t>
  </si>
  <si>
    <t>56/04/2017</t>
  </si>
  <si>
    <t xml:space="preserve">Michael Louden Constructions </t>
  </si>
  <si>
    <t>102/06/2017</t>
  </si>
  <si>
    <t xml:space="preserve">Nomalook Pty Ltd </t>
  </si>
  <si>
    <t>186/09/2017</t>
  </si>
  <si>
    <t xml:space="preserve">Hitachi Construction </t>
  </si>
  <si>
    <t>206/10/2017</t>
  </si>
  <si>
    <t xml:space="preserve">Rocky Point Quarries </t>
  </si>
  <si>
    <t>181/09/2017</t>
  </si>
  <si>
    <t>Cardno</t>
  </si>
  <si>
    <t>INC GST</t>
  </si>
  <si>
    <t>EXCL GST</t>
  </si>
  <si>
    <t>COMMENTS</t>
  </si>
  <si>
    <t>Quotation for Supply of Truck (14 Tonne GVM Tipper Truck)</t>
  </si>
  <si>
    <t>Quotation for Supply of Truck (3.5 Tonne Dual Cab/Tray)</t>
  </si>
  <si>
    <t>EDMS</t>
  </si>
  <si>
    <t>LF577</t>
  </si>
  <si>
    <t>LF578</t>
  </si>
  <si>
    <t>LF576</t>
  </si>
  <si>
    <t>Quotation for Supply of Truck (4m3 Tipper, Single Cab)</t>
  </si>
  <si>
    <t>Alterations and New Amenities Block - Beckom Hall, Beckom - RFQ</t>
  </si>
  <si>
    <t>New Toilets - Redgrave Park, Coolamon - RFQ</t>
  </si>
  <si>
    <t>LF574</t>
  </si>
  <si>
    <t>LF575</t>
  </si>
  <si>
    <t>LF573</t>
  </si>
  <si>
    <t>LF572</t>
  </si>
  <si>
    <t>LF571</t>
  </si>
  <si>
    <t>LF570</t>
  </si>
  <si>
    <t>LF561</t>
  </si>
  <si>
    <t>Hutcheon &amp; Pearce</t>
  </si>
  <si>
    <t>not applicable</t>
  </si>
  <si>
    <t>Supply of Tractor</t>
  </si>
  <si>
    <t>233/11/2017</t>
  </si>
  <si>
    <t>LF543</t>
  </si>
  <si>
    <t>LF539</t>
  </si>
  <si>
    <t>LF537</t>
  </si>
  <si>
    <t>LF534</t>
  </si>
  <si>
    <t>LF531</t>
  </si>
  <si>
    <t>LF529</t>
  </si>
  <si>
    <t>LF532</t>
  </si>
  <si>
    <t>LF500</t>
  </si>
  <si>
    <t>LF490</t>
  </si>
  <si>
    <t>LF441</t>
  </si>
  <si>
    <t>19/02/2017</t>
  </si>
  <si>
    <t>2015/05</t>
  </si>
  <si>
    <t>extended 76/05/2017</t>
  </si>
  <si>
    <t>Wagga Trucks</t>
  </si>
  <si>
    <t>LF563</t>
  </si>
  <si>
    <t>Quotation for the Supply of one Truck (3.5 Tonne dual cab tray body)</t>
  </si>
  <si>
    <t>181/08/2015
208/09/2015</t>
  </si>
  <si>
    <t>was not called extension to 2011/03 for 5 years</t>
  </si>
  <si>
    <t>Sprayed Bituminous Surfacing</t>
  </si>
  <si>
    <t>108/05/2018</t>
  </si>
  <si>
    <t>133/08/2017</t>
  </si>
  <si>
    <t>ESTIMATED COMPLETION DATE</t>
  </si>
  <si>
    <t>Wagga Trucks Hino</t>
  </si>
  <si>
    <t xml:space="preserve">Westrac Wagga </t>
  </si>
  <si>
    <t xml:space="preserve">Wagga Trucks Hino </t>
  </si>
  <si>
    <t>120/05/2013</t>
  </si>
  <si>
    <t>209/09/2015</t>
  </si>
  <si>
    <t>6 years</t>
  </si>
  <si>
    <t xml:space="preserve">per annum + CPI + additional </t>
  </si>
  <si>
    <t>TERM</t>
  </si>
  <si>
    <t>RESPONSIBLE OFFICER</t>
  </si>
  <si>
    <t>Upgrade &amp; Repairs of Smoky Creek Bridge</t>
  </si>
  <si>
    <t>Unit rate</t>
  </si>
  <si>
    <t xml:space="preserve"> PLANNING &amp; DEVELOPMENT SERVICES</t>
  </si>
  <si>
    <t xml:space="preserve"> ENGINEERING &amp; TECHNICAL SERVICES</t>
  </si>
  <si>
    <t xml:space="preserve"> DEVELOPMENT AND ENVIRONMENTAL SERVICES</t>
  </si>
  <si>
    <t>S &amp; K Kenyon Pty Ltd</t>
  </si>
  <si>
    <t>168/07/2018</t>
  </si>
  <si>
    <t>193/09/2018</t>
  </si>
  <si>
    <t>Downer EDI</t>
  </si>
  <si>
    <t>194/09/2018</t>
  </si>
  <si>
    <t>unit rate</t>
  </si>
  <si>
    <t>2018/13</t>
  </si>
  <si>
    <t>LF579</t>
  </si>
  <si>
    <t>Co-mingled Recycling Processing</t>
  </si>
  <si>
    <t>2018/15A</t>
  </si>
  <si>
    <t>2018/15B</t>
  </si>
  <si>
    <t>2018/16</t>
  </si>
  <si>
    <t>2018/17</t>
  </si>
  <si>
    <t>2018/18</t>
  </si>
  <si>
    <t>2019/01</t>
  </si>
  <si>
    <t>2019/02</t>
  </si>
  <si>
    <t>2019/03</t>
  </si>
  <si>
    <t>2019/04</t>
  </si>
  <si>
    <t>Ardlethan Sewerage Scheme Reticulation</t>
  </si>
  <si>
    <t>Ardlethan Sewerage Scheme Sewerage Treatment Plant</t>
  </si>
  <si>
    <t>Ardlethan Sewerage Scheme Packaged Pump Station</t>
  </si>
  <si>
    <t>Marrar Hall Upgrade</t>
  </si>
  <si>
    <t>Winning &amp; Crushing of Gravel (Lewis Pit)</t>
  </si>
  <si>
    <t>Re-roofing Up to Date Store</t>
  </si>
  <si>
    <t>Supply of one Wheel Loader with or without trade</t>
  </si>
  <si>
    <t>Allawah Lodge Building Works - Stage 1</t>
  </si>
  <si>
    <t>TWS (Ted Wilson &amp; Sons)</t>
  </si>
  <si>
    <t xml:space="preserve">Q-Max </t>
  </si>
  <si>
    <t>Elouera Association (Inc)</t>
  </si>
  <si>
    <t>$65.00/tonne</t>
  </si>
  <si>
    <t>01/11/18 - 01/11/2021</t>
  </si>
  <si>
    <t>14 weeks</t>
  </si>
  <si>
    <t>Stephen Browning</t>
  </si>
  <si>
    <t>30/02/2019</t>
  </si>
  <si>
    <t>50/03/2019</t>
  </si>
  <si>
    <t>John McGinn</t>
  </si>
  <si>
    <t>6 weeks</t>
  </si>
  <si>
    <t>LF586</t>
  </si>
  <si>
    <t>LF587</t>
  </si>
  <si>
    <t>LF588</t>
  </si>
  <si>
    <t>LF589</t>
  </si>
  <si>
    <t>LF590</t>
  </si>
  <si>
    <t>LF592</t>
  </si>
  <si>
    <t>LF593</t>
  </si>
  <si>
    <t>LF595</t>
  </si>
  <si>
    <t>LF596</t>
  </si>
  <si>
    <t>2019/05</t>
  </si>
  <si>
    <t>2019/06</t>
  </si>
  <si>
    <t>2019/07</t>
  </si>
  <si>
    <t>2019/08</t>
  </si>
  <si>
    <t>LF599</t>
  </si>
  <si>
    <t>FL600</t>
  </si>
  <si>
    <t>LF608</t>
  </si>
  <si>
    <t>LF610</t>
  </si>
  <si>
    <t>Komatsu Australia</t>
  </si>
  <si>
    <t>102/05/2019</t>
  </si>
  <si>
    <t>134/06/2019</t>
  </si>
  <si>
    <t>50 working days</t>
  </si>
  <si>
    <t>Construction of Residence 155 Wallace Street, Coolamon</t>
  </si>
  <si>
    <t>Paul Tokley New Homes &amp; Renos</t>
  </si>
  <si>
    <t>152/07/2019</t>
  </si>
  <si>
    <t>105 working days</t>
  </si>
  <si>
    <t>Construction of Ardlethan Cultural Development Centre</t>
  </si>
  <si>
    <t xml:space="preserve">Quotation for the supply of one Self Propelled Smooth Drum Vibrating Roller </t>
  </si>
  <si>
    <t>Westrac</t>
  </si>
  <si>
    <t>179/08/2019</t>
  </si>
  <si>
    <t>Alterations &amp; Extension to Coolamon Early Childhood Centre</t>
  </si>
  <si>
    <t>225/10/2019</t>
  </si>
  <si>
    <t>unit rate.  Contract extended for 12 months 159/07/2019</t>
  </si>
  <si>
    <t>2019/09</t>
  </si>
  <si>
    <t>??/11/2019</t>
  </si>
  <si>
    <t>Contract extended for 12 months 161/07/2019.  Prices reconfirmed ??/11/2019</t>
  </si>
  <si>
    <t xml:space="preserve"> CORPORATE &amp; COMMUNITY SERVICES</t>
  </si>
  <si>
    <t>CURRENT STATUS</t>
  </si>
  <si>
    <t>Completed</t>
  </si>
  <si>
    <t>Active</t>
  </si>
  <si>
    <t>contract extension</t>
  </si>
  <si>
    <t>Tender for Hornby Subdivision - Supply &amp; installation of Sewer &amp; stormwater drainage</t>
  </si>
  <si>
    <t>Sprayed bituminous surfacing (Coolamon &amp; Temora)</t>
  </si>
  <si>
    <t>Sprayed bituminous surfacing (Junee, Coolamon &amp; Temora)</t>
  </si>
  <si>
    <t>Winning &amp; Crushing of Ridge Gravel at Williams Pit</t>
  </si>
  <si>
    <t>Coolamon Carpentry</t>
  </si>
  <si>
    <t>Council Administration Alterations &amp; Additions</t>
  </si>
  <si>
    <t>2020/01</t>
  </si>
  <si>
    <t>LF620</t>
  </si>
  <si>
    <t>LF618</t>
  </si>
  <si>
    <t>Adaptive Interiors</t>
  </si>
  <si>
    <t>247/11/2019</t>
  </si>
  <si>
    <t>50/03/2020</t>
  </si>
  <si>
    <t>DEVELOPMENT AND ENVIRONMENTAL SERVICES</t>
  </si>
  <si>
    <t>2020/02</t>
  </si>
  <si>
    <t>LF634</t>
  </si>
  <si>
    <t>Quotation for the Supply of one Tipper Dog Trailer</t>
  </si>
  <si>
    <t>2020/03</t>
  </si>
  <si>
    <t>2020/04</t>
  </si>
  <si>
    <t>2020/05</t>
  </si>
  <si>
    <t>Quotation for Crushing of Ridge Gravel (Williams Pit)</t>
  </si>
  <si>
    <t>Tender for Winning &amp; Crushing of Ridge Gravel (Lewis Pit)</t>
  </si>
  <si>
    <t>2020/06</t>
  </si>
  <si>
    <t>RFQ Sprayed Bituminous Surfacing Coolamon</t>
  </si>
  <si>
    <t>2020/07</t>
  </si>
  <si>
    <t>RFQ Insitu Pavement Stabilisation Coolamon</t>
  </si>
  <si>
    <t>2020/08</t>
  </si>
  <si>
    <t>LF635</t>
  </si>
  <si>
    <t>LF636</t>
  </si>
  <si>
    <t>LF638</t>
  </si>
  <si>
    <t>LF639</t>
  </si>
  <si>
    <t>LF640</t>
  </si>
  <si>
    <t>Quotation for the Supply of New Tractor</t>
  </si>
  <si>
    <t>Allawah Lodge Building Works - Stages 2 &amp; 3</t>
  </si>
  <si>
    <t>Quotation for the Construction of Pound Facility</t>
  </si>
  <si>
    <t>2020/09</t>
  </si>
  <si>
    <t>2020/10</t>
  </si>
  <si>
    <t>LF643</t>
  </si>
  <si>
    <t>LF641</t>
  </si>
  <si>
    <t>2020/12</t>
  </si>
  <si>
    <t>2020/11</t>
  </si>
  <si>
    <t>2020/13</t>
  </si>
  <si>
    <t>LF656</t>
  </si>
  <si>
    <t>LF657</t>
  </si>
  <si>
    <t>Quotation for the Supply of one (1) Truck (4M3 Split Tipper Single Cab - Bitumen)</t>
  </si>
  <si>
    <t>Quotation for the Supply of one (1) Truck (3.5 Tonne Single Cab Tipping Body - Parks and Gardens)</t>
  </si>
  <si>
    <t>Construction of one Retirement Village Unit</t>
  </si>
  <si>
    <t>SC134g</t>
  </si>
  <si>
    <t>Boral Asphalt</t>
  </si>
  <si>
    <t>157/08/2020</t>
  </si>
  <si>
    <t>156/08/2020</t>
  </si>
  <si>
    <t>Quotation for the Construction of concrete kerb &amp; gutter within the town of Coolamon</t>
  </si>
  <si>
    <t>$65.00/metre</t>
  </si>
  <si>
    <t>Tristar Truck &amp; Bus Pty Ltd</t>
  </si>
  <si>
    <t>Ordered</t>
  </si>
  <si>
    <t>Quotation for Sewer Extension - Mimosa</t>
  </si>
  <si>
    <t>160/08/2020</t>
  </si>
  <si>
    <t>2021/01</t>
  </si>
  <si>
    <t>LF663</t>
  </si>
  <si>
    <t>Quotation for Winning &amp; Crushing of Ridge Gravel (Mangelsdorf Pit)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</si>
</sst>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43" fontId="0" fillId="0" borderId="0" xfId="1" applyFont="1" applyAlignment="1"/>
    <xf numFmtId="43" fontId="5" fillId="0" borderId="0" xfId="1" applyFont="1" applyAlignment="1"/>
    <xf numFmtId="43" fontId="5" fillId="2" borderId="0" xfId="1" applyFont="1" applyFill="1" applyAlignment="1"/>
    <xf numFmtId="43" fontId="0" fillId="2" borderId="0" xfId="1" applyFont="1" applyFill="1" applyAlignment="1"/>
    <xf numFmtId="0" fontId="0" fillId="0" borderId="0" xfId="0" applyFont="1" applyAlignment="1"/>
    <xf numFmtId="0" fontId="5" fillId="0" borderId="0" xfId="0" applyFont="1" applyAlignment="1"/>
    <xf numFmtId="0" fontId="5" fillId="2" borderId="0" xfId="0" applyFont="1" applyFill="1" applyAlignment="1"/>
    <xf numFmtId="14" fontId="0" fillId="0" borderId="0" xfId="0" quotePrefix="1" applyNumberFormat="1" applyFont="1" applyAlignment="1"/>
    <xf numFmtId="0" fontId="0" fillId="2" borderId="0" xfId="0" applyFont="1" applyFill="1" applyAlignment="1"/>
    <xf numFmtId="0" fontId="0" fillId="0" borderId="0" xfId="0" applyFont="1" applyAlignment="1">
      <alignment horizontal="justify"/>
    </xf>
    <xf numFmtId="0" fontId="0" fillId="0" borderId="0" xfId="0" applyFont="1" applyFill="1" applyAlignment="1"/>
    <xf numFmtId="0" fontId="3" fillId="0" borderId="0" xfId="0" applyFont="1" applyAlignment="1"/>
    <xf numFmtId="0" fontId="0" fillId="0" borderId="0" xfId="1" applyNumberFormat="1" applyFont="1" applyAlignment="1">
      <alignment horizontal="left" wrapText="1"/>
    </xf>
    <xf numFmtId="0" fontId="0" fillId="0" borderId="0" xfId="1" applyNumberFormat="1" applyFont="1" applyAlignment="1">
      <alignment wrapText="1"/>
    </xf>
    <xf numFmtId="0" fontId="5" fillId="2" borderId="0" xfId="1" applyNumberFormat="1" applyFont="1" applyFill="1" applyAlignment="1">
      <alignment wrapText="1"/>
    </xf>
    <xf numFmtId="0" fontId="5" fillId="0" borderId="0" xfId="1" applyNumberFormat="1" applyFont="1" applyAlignment="1">
      <alignment wrapText="1"/>
    </xf>
    <xf numFmtId="0" fontId="0" fillId="2" borderId="0" xfId="1" applyNumberFormat="1" applyFont="1" applyFill="1" applyAlignment="1">
      <alignment wrapText="1"/>
    </xf>
    <xf numFmtId="0" fontId="0" fillId="0" borderId="0" xfId="0" applyNumberFormat="1" applyFont="1" applyAlignment="1">
      <alignment wrapText="1"/>
    </xf>
    <xf numFmtId="14" fontId="5" fillId="0" borderId="0" xfId="0" applyNumberFormat="1" applyFont="1" applyAlignment="1"/>
    <xf numFmtId="0" fontId="5" fillId="0" borderId="0" xfId="0" applyFont="1" applyFill="1" applyAlignment="1"/>
    <xf numFmtId="14" fontId="0" fillId="0" borderId="0" xfId="0" applyNumberFormat="1" applyFont="1" applyAlignment="1"/>
    <xf numFmtId="0" fontId="5" fillId="0" borderId="0" xfId="0" applyFont="1" applyAlignment="1">
      <alignment horizontal="justify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/>
    <xf numFmtId="0" fontId="5" fillId="0" borderId="1" xfId="1" applyNumberFormat="1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/>
    <xf numFmtId="43" fontId="5" fillId="2" borderId="1" xfId="1" applyFont="1" applyFill="1" applyBorder="1" applyAlignment="1"/>
    <xf numFmtId="0" fontId="5" fillId="2" borderId="1" xfId="1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/>
    <xf numFmtId="0" fontId="5" fillId="0" borderId="0" xfId="1" applyNumberFormat="1" applyFont="1" applyBorder="1" applyAlignment="1">
      <alignment wrapText="1"/>
    </xf>
    <xf numFmtId="0" fontId="5" fillId="0" borderId="0" xfId="0" applyFont="1" applyBorder="1" applyAlignment="1"/>
    <xf numFmtId="43" fontId="1" fillId="0" borderId="0" xfId="1" applyFont="1" applyAlignment="1"/>
    <xf numFmtId="43" fontId="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/>
    <xf numFmtId="43" fontId="0" fillId="0" borderId="0" xfId="1" applyFont="1" applyBorder="1"/>
    <xf numFmtId="43" fontId="0" fillId="0" borderId="0" xfId="1" applyFont="1" applyBorder="1" applyAlignment="1"/>
    <xf numFmtId="43" fontId="0" fillId="0" borderId="0" xfId="1" applyFont="1"/>
    <xf numFmtId="4" fontId="0" fillId="0" borderId="1" xfId="0" applyNumberFormat="1" applyBorder="1"/>
    <xf numFmtId="0" fontId="0" fillId="0" borderId="1" xfId="0" applyNumberFormat="1" applyFont="1" applyBorder="1" applyAlignment="1">
      <alignment wrapText="1"/>
    </xf>
    <xf numFmtId="0" fontId="0" fillId="0" borderId="0" xfId="0" applyFont="1" applyFill="1" applyBorder="1" applyAlignment="1"/>
    <xf numFmtId="14" fontId="0" fillId="2" borderId="0" xfId="0" applyNumberFormat="1" applyFont="1" applyFill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65" zoomScaleNormal="65" workbookViewId="0">
      <pane ySplit="2" topLeftCell="A39" activePane="bottomLeft" state="frozen"/>
      <selection pane="bottomLeft" activeCell="A66" sqref="A66"/>
    </sheetView>
  </sheetViews>
  <sheetFormatPr defaultRowHeight="15" x14ac:dyDescent="0.25"/>
  <cols>
    <col min="1" max="1" width="15.7109375" style="9" customWidth="1"/>
    <col min="2" max="2" width="8.28515625" style="9" customWidth="1"/>
    <col min="3" max="3" width="45.7109375" style="2" customWidth="1"/>
    <col min="4" max="4" width="45.7109375" style="9" customWidth="1"/>
    <col min="5" max="5" width="15.7109375" style="9" customWidth="1"/>
    <col min="6" max="6" width="30.42578125" style="5" bestFit="1" customWidth="1"/>
    <col min="7" max="7" width="24.140625" style="5" bestFit="1" customWidth="1"/>
    <col min="8" max="9" width="15.7109375" style="9" customWidth="1"/>
    <col min="10" max="10" width="45.7109375" style="22" customWidth="1"/>
    <col min="11" max="11" width="45.7109375" style="2" customWidth="1"/>
    <col min="12" max="12" width="45.7109375" style="9" customWidth="1"/>
    <col min="13" max="16384" width="9.140625" style="9"/>
  </cols>
  <sheetData>
    <row r="1" spans="1:12" x14ac:dyDescent="0.25">
      <c r="A1" s="57" t="s">
        <v>0</v>
      </c>
      <c r="B1" s="57" t="s">
        <v>87</v>
      </c>
      <c r="C1" s="57" t="s">
        <v>1</v>
      </c>
      <c r="D1" s="57" t="s">
        <v>2</v>
      </c>
      <c r="E1" s="57" t="s">
        <v>34</v>
      </c>
      <c r="F1" s="44" t="s">
        <v>3</v>
      </c>
      <c r="H1" s="56" t="s">
        <v>134</v>
      </c>
      <c r="I1" s="58" t="s">
        <v>126</v>
      </c>
      <c r="J1" s="59" t="s">
        <v>135</v>
      </c>
      <c r="K1" s="58" t="s">
        <v>84</v>
      </c>
      <c r="L1" s="56" t="s">
        <v>214</v>
      </c>
    </row>
    <row r="2" spans="1:12" x14ac:dyDescent="0.25">
      <c r="A2" s="57"/>
      <c r="B2" s="57"/>
      <c r="C2" s="57"/>
      <c r="D2" s="57"/>
      <c r="E2" s="57"/>
      <c r="F2" s="45" t="s">
        <v>82</v>
      </c>
      <c r="G2" s="46" t="s">
        <v>83</v>
      </c>
      <c r="H2" s="56"/>
      <c r="I2" s="58"/>
      <c r="J2" s="59"/>
      <c r="K2" s="58"/>
      <c r="L2" s="56"/>
    </row>
    <row r="3" spans="1:12" x14ac:dyDescent="0.25">
      <c r="A3" s="9" t="s">
        <v>4</v>
      </c>
      <c r="C3" s="1" t="s">
        <v>5</v>
      </c>
      <c r="D3" s="9" t="s">
        <v>6</v>
      </c>
      <c r="E3" s="9" t="s">
        <v>56</v>
      </c>
      <c r="F3" s="5">
        <v>19000</v>
      </c>
      <c r="H3" s="5" t="s">
        <v>132</v>
      </c>
      <c r="I3" s="5"/>
      <c r="J3" s="17" t="s">
        <v>213</v>
      </c>
      <c r="K3" s="2" t="s">
        <v>133</v>
      </c>
      <c r="L3" s="5" t="s">
        <v>215</v>
      </c>
    </row>
    <row r="4" spans="1:12" ht="30" x14ac:dyDescent="0.25">
      <c r="A4" s="9" t="s">
        <v>7</v>
      </c>
      <c r="C4" s="1" t="s">
        <v>57</v>
      </c>
      <c r="D4" s="9" t="s">
        <v>58</v>
      </c>
      <c r="E4" s="9" t="s">
        <v>59</v>
      </c>
      <c r="G4" s="5">
        <v>98529</v>
      </c>
      <c r="H4" s="5"/>
      <c r="I4" s="5"/>
      <c r="J4" s="18" t="s">
        <v>138</v>
      </c>
      <c r="L4" s="9" t="s">
        <v>215</v>
      </c>
    </row>
    <row r="5" spans="1:12" ht="30" x14ac:dyDescent="0.25">
      <c r="A5" s="9" t="s">
        <v>36</v>
      </c>
      <c r="C5" s="1" t="s">
        <v>35</v>
      </c>
      <c r="D5" s="9" t="s">
        <v>60</v>
      </c>
      <c r="E5" s="9" t="s">
        <v>61</v>
      </c>
      <c r="F5" s="5">
        <v>201000</v>
      </c>
      <c r="H5" s="5"/>
      <c r="I5" s="5"/>
      <c r="J5" s="18" t="s">
        <v>139</v>
      </c>
      <c r="L5" s="9" t="s">
        <v>215</v>
      </c>
    </row>
    <row r="6" spans="1:12" s="10" customFormat="1" x14ac:dyDescent="0.25">
      <c r="A6" s="10" t="s">
        <v>4</v>
      </c>
      <c r="C6" s="3" t="s">
        <v>8</v>
      </c>
      <c r="D6" s="10" t="s">
        <v>127</v>
      </c>
      <c r="E6" s="10" t="s">
        <v>130</v>
      </c>
      <c r="F6" s="6">
        <f>168618.12+41668</f>
        <v>210286.12</v>
      </c>
      <c r="G6" s="6"/>
      <c r="H6" s="6"/>
      <c r="I6" s="6"/>
      <c r="J6" s="18" t="s">
        <v>139</v>
      </c>
      <c r="K6" s="36"/>
      <c r="L6" s="10" t="s">
        <v>215</v>
      </c>
    </row>
    <row r="7" spans="1:12" x14ac:dyDescent="0.25">
      <c r="A7" s="9" t="s">
        <v>10</v>
      </c>
      <c r="C7" s="3" t="s">
        <v>11</v>
      </c>
      <c r="D7" s="10" t="s">
        <v>128</v>
      </c>
      <c r="E7" s="10" t="s">
        <v>102</v>
      </c>
      <c r="F7" s="6">
        <v>131758</v>
      </c>
      <c r="H7" s="5"/>
      <c r="I7" s="5"/>
      <c r="J7" s="18" t="s">
        <v>139</v>
      </c>
      <c r="L7" s="9" t="s">
        <v>215</v>
      </c>
    </row>
    <row r="8" spans="1:12" x14ac:dyDescent="0.25">
      <c r="A8" s="9" t="s">
        <v>12</v>
      </c>
      <c r="C8" s="1" t="s">
        <v>13</v>
      </c>
      <c r="D8" s="9" t="s">
        <v>62</v>
      </c>
      <c r="E8" s="9" t="s">
        <v>63</v>
      </c>
      <c r="H8" s="5"/>
      <c r="I8" s="5"/>
      <c r="J8" s="18" t="s">
        <v>139</v>
      </c>
      <c r="K8" s="37" t="s">
        <v>137</v>
      </c>
      <c r="L8" s="16" t="s">
        <v>215</v>
      </c>
    </row>
    <row r="9" spans="1:12" x14ac:dyDescent="0.25">
      <c r="A9" s="9" t="s">
        <v>14</v>
      </c>
      <c r="C9" s="1" t="s">
        <v>15</v>
      </c>
      <c r="D9" s="9" t="s">
        <v>64</v>
      </c>
      <c r="E9" s="9" t="s">
        <v>65</v>
      </c>
      <c r="H9" s="5"/>
      <c r="I9" s="5"/>
      <c r="J9" s="18" t="s">
        <v>139</v>
      </c>
      <c r="K9" s="37" t="s">
        <v>137</v>
      </c>
      <c r="L9" s="16" t="s">
        <v>215</v>
      </c>
    </row>
    <row r="10" spans="1:12" s="10" customFormat="1" x14ac:dyDescent="0.25">
      <c r="A10" s="10" t="s">
        <v>16</v>
      </c>
      <c r="C10" s="3" t="s">
        <v>9</v>
      </c>
      <c r="D10" s="10" t="s">
        <v>71</v>
      </c>
      <c r="E10" s="10" t="s">
        <v>102</v>
      </c>
      <c r="F10" s="6"/>
      <c r="G10" s="6">
        <v>109230</v>
      </c>
      <c r="H10" s="6"/>
      <c r="I10" s="6"/>
      <c r="J10" s="18" t="s">
        <v>139</v>
      </c>
      <c r="K10" s="36"/>
      <c r="L10" s="10" t="s">
        <v>215</v>
      </c>
    </row>
    <row r="11" spans="1:12" s="10" customFormat="1" ht="30" x14ac:dyDescent="0.25">
      <c r="A11" s="10" t="s">
        <v>17</v>
      </c>
      <c r="C11" s="3" t="s">
        <v>218</v>
      </c>
      <c r="D11" s="11"/>
      <c r="E11" s="4" t="s">
        <v>121</v>
      </c>
      <c r="F11" s="7"/>
      <c r="G11" s="7"/>
      <c r="H11" s="7"/>
      <c r="I11" s="7"/>
      <c r="J11" s="19" t="s">
        <v>139</v>
      </c>
      <c r="K11" s="36" t="s">
        <v>66</v>
      </c>
    </row>
    <row r="12" spans="1:12" s="10" customFormat="1" x14ac:dyDescent="0.25">
      <c r="A12" s="10" t="s">
        <v>116</v>
      </c>
      <c r="C12" s="3" t="s">
        <v>18</v>
      </c>
      <c r="D12" s="10" t="s">
        <v>129</v>
      </c>
      <c r="E12" s="26" t="s">
        <v>131</v>
      </c>
      <c r="F12" s="6">
        <f>155369.36+41085</f>
        <v>196454.36</v>
      </c>
      <c r="G12" s="6"/>
      <c r="H12" s="6"/>
      <c r="I12" s="6"/>
      <c r="J12" s="20" t="s">
        <v>139</v>
      </c>
      <c r="K12" s="36"/>
      <c r="L12" s="10" t="s">
        <v>215</v>
      </c>
    </row>
    <row r="13" spans="1:12" ht="30" x14ac:dyDescent="0.25">
      <c r="A13" s="9" t="s">
        <v>19</v>
      </c>
      <c r="B13" s="9" t="s">
        <v>114</v>
      </c>
      <c r="C13" s="1" t="s">
        <v>219</v>
      </c>
      <c r="D13" s="9" t="s">
        <v>67</v>
      </c>
      <c r="E13" s="9" t="s">
        <v>68</v>
      </c>
      <c r="H13" s="5"/>
      <c r="I13" s="5"/>
      <c r="J13" s="20" t="s">
        <v>139</v>
      </c>
      <c r="L13" s="10" t="s">
        <v>215</v>
      </c>
    </row>
    <row r="14" spans="1:12" ht="30" x14ac:dyDescent="0.25">
      <c r="A14" s="9" t="s">
        <v>20</v>
      </c>
      <c r="C14" s="1" t="s">
        <v>220</v>
      </c>
      <c r="D14" s="9" t="s">
        <v>64</v>
      </c>
      <c r="E14" s="9" t="s">
        <v>69</v>
      </c>
      <c r="H14" s="5"/>
      <c r="I14" s="5"/>
      <c r="J14" s="20" t="s">
        <v>139</v>
      </c>
      <c r="K14" s="2" t="s">
        <v>117</v>
      </c>
      <c r="L14" s="10" t="s">
        <v>215</v>
      </c>
    </row>
    <row r="15" spans="1:12" ht="30" x14ac:dyDescent="0.25">
      <c r="A15" s="9" t="s">
        <v>21</v>
      </c>
      <c r="B15" s="9" t="s">
        <v>113</v>
      </c>
      <c r="C15" s="1" t="s">
        <v>22</v>
      </c>
      <c r="D15" s="9" t="s">
        <v>70</v>
      </c>
      <c r="E15" s="12" t="s">
        <v>115</v>
      </c>
      <c r="F15" s="5">
        <v>379763.4</v>
      </c>
      <c r="H15" s="5"/>
      <c r="I15" s="5"/>
      <c r="J15" s="18" t="s">
        <v>140</v>
      </c>
      <c r="L15" s="10" t="s">
        <v>215</v>
      </c>
    </row>
    <row r="16" spans="1:12" x14ac:dyDescent="0.25">
      <c r="A16" s="9" t="s">
        <v>27</v>
      </c>
      <c r="B16" s="9" t="s">
        <v>107</v>
      </c>
      <c r="C16" s="1" t="s">
        <v>37</v>
      </c>
      <c r="D16" s="9" t="s">
        <v>71</v>
      </c>
      <c r="E16" s="9" t="s">
        <v>72</v>
      </c>
      <c r="G16" s="5">
        <v>209250</v>
      </c>
      <c r="H16" s="5"/>
      <c r="I16" s="5"/>
      <c r="J16" s="18" t="s">
        <v>139</v>
      </c>
      <c r="L16" s="10" t="s">
        <v>215</v>
      </c>
    </row>
    <row r="17" spans="1:12" x14ac:dyDescent="0.25">
      <c r="A17" s="9" t="s">
        <v>23</v>
      </c>
      <c r="B17" s="9" t="s">
        <v>112</v>
      </c>
      <c r="C17" s="1" t="s">
        <v>24</v>
      </c>
      <c r="D17" s="9" t="s">
        <v>73</v>
      </c>
      <c r="E17" s="9" t="s">
        <v>74</v>
      </c>
      <c r="F17" s="5">
        <v>500000</v>
      </c>
      <c r="H17" s="5"/>
      <c r="I17" s="5"/>
      <c r="J17" s="18" t="s">
        <v>140</v>
      </c>
      <c r="L17" s="10" t="s">
        <v>215</v>
      </c>
    </row>
    <row r="18" spans="1:12" x14ac:dyDescent="0.25">
      <c r="A18" s="9" t="s">
        <v>38</v>
      </c>
      <c r="C18" s="3" t="s">
        <v>39</v>
      </c>
      <c r="D18" s="13"/>
      <c r="E18" s="13" t="s">
        <v>125</v>
      </c>
      <c r="F18" s="8"/>
      <c r="G18" s="8"/>
      <c r="H18" s="8"/>
      <c r="I18" s="8"/>
      <c r="J18" s="21" t="s">
        <v>140</v>
      </c>
      <c r="K18" s="2" t="s">
        <v>122</v>
      </c>
      <c r="L18" s="10"/>
    </row>
    <row r="19" spans="1:12" x14ac:dyDescent="0.25">
      <c r="A19" s="9" t="s">
        <v>25</v>
      </c>
      <c r="B19" s="9" t="s">
        <v>111</v>
      </c>
      <c r="C19" s="1" t="s">
        <v>26</v>
      </c>
      <c r="D19" s="9" t="s">
        <v>75</v>
      </c>
      <c r="E19" s="14" t="s">
        <v>76</v>
      </c>
      <c r="G19" s="5">
        <v>50000</v>
      </c>
      <c r="H19" s="5"/>
      <c r="I19" s="5"/>
      <c r="J19" s="18" t="s">
        <v>140</v>
      </c>
      <c r="L19" s="10" t="s">
        <v>215</v>
      </c>
    </row>
    <row r="20" spans="1:12" x14ac:dyDescent="0.25">
      <c r="A20" s="9" t="s">
        <v>27</v>
      </c>
      <c r="B20" s="9" t="s">
        <v>110</v>
      </c>
      <c r="C20" s="1" t="s">
        <v>28</v>
      </c>
      <c r="D20" s="9" t="s">
        <v>77</v>
      </c>
      <c r="E20" s="9" t="s">
        <v>78</v>
      </c>
      <c r="F20" s="5">
        <v>382982.68</v>
      </c>
      <c r="H20" s="5"/>
      <c r="I20" s="5"/>
      <c r="J20" s="18" t="s">
        <v>139</v>
      </c>
      <c r="L20" s="10" t="s">
        <v>215</v>
      </c>
    </row>
    <row r="21" spans="1:12" ht="30" x14ac:dyDescent="0.25">
      <c r="A21" s="9" t="s">
        <v>29</v>
      </c>
      <c r="B21" s="9" t="s">
        <v>109</v>
      </c>
      <c r="C21" s="1" t="s">
        <v>221</v>
      </c>
      <c r="D21" s="9" t="s">
        <v>79</v>
      </c>
      <c r="E21" s="9" t="s">
        <v>80</v>
      </c>
      <c r="G21" s="5">
        <v>199200</v>
      </c>
      <c r="H21" s="5"/>
      <c r="I21" s="5"/>
      <c r="J21" s="18" t="s">
        <v>139</v>
      </c>
      <c r="L21" s="10" t="s">
        <v>215</v>
      </c>
    </row>
    <row r="22" spans="1:12" x14ac:dyDescent="0.25">
      <c r="A22" s="9" t="s">
        <v>40</v>
      </c>
      <c r="B22" s="9" t="s">
        <v>105</v>
      </c>
      <c r="C22" s="1" t="s">
        <v>41</v>
      </c>
      <c r="D22" s="9" t="s">
        <v>81</v>
      </c>
      <c r="E22" s="9" t="s">
        <v>104</v>
      </c>
      <c r="G22" s="5">
        <v>207858</v>
      </c>
      <c r="H22" s="5"/>
      <c r="I22" s="5"/>
      <c r="J22" s="18" t="s">
        <v>139</v>
      </c>
      <c r="L22" s="10" t="s">
        <v>215</v>
      </c>
    </row>
    <row r="23" spans="1:12" x14ac:dyDescent="0.25">
      <c r="A23" s="9" t="s">
        <v>30</v>
      </c>
      <c r="B23" s="9" t="s">
        <v>108</v>
      </c>
      <c r="C23" s="3" t="s">
        <v>42</v>
      </c>
      <c r="D23" s="13"/>
      <c r="E23" s="13"/>
      <c r="F23" s="8"/>
      <c r="G23" s="8"/>
      <c r="H23" s="8"/>
      <c r="I23" s="8"/>
      <c r="J23" s="21" t="s">
        <v>140</v>
      </c>
      <c r="K23" s="2" t="s">
        <v>66</v>
      </c>
    </row>
    <row r="24" spans="1:12" ht="30" x14ac:dyDescent="0.25">
      <c r="A24" s="9" t="s">
        <v>43</v>
      </c>
      <c r="B24" s="9" t="s">
        <v>106</v>
      </c>
      <c r="C24" s="1" t="s">
        <v>44</v>
      </c>
      <c r="D24" s="9" t="s">
        <v>73</v>
      </c>
      <c r="E24" s="9" t="s">
        <v>102</v>
      </c>
      <c r="F24" s="5">
        <v>59400</v>
      </c>
      <c r="H24" s="5"/>
      <c r="I24" s="5"/>
      <c r="J24" s="18" t="s">
        <v>140</v>
      </c>
      <c r="L24" s="10" t="s">
        <v>215</v>
      </c>
    </row>
    <row r="25" spans="1:12" x14ac:dyDescent="0.25">
      <c r="A25" s="9" t="s">
        <v>45</v>
      </c>
      <c r="B25" s="9" t="s">
        <v>100</v>
      </c>
      <c r="C25" s="1" t="s">
        <v>103</v>
      </c>
      <c r="D25" s="15" t="s">
        <v>101</v>
      </c>
      <c r="E25" s="15" t="s">
        <v>102</v>
      </c>
      <c r="G25" s="5">
        <v>107000</v>
      </c>
      <c r="H25" s="5"/>
      <c r="I25" s="5"/>
      <c r="J25" s="18" t="s">
        <v>139</v>
      </c>
      <c r="L25" s="10" t="s">
        <v>215</v>
      </c>
    </row>
    <row r="26" spans="1:12" ht="30" x14ac:dyDescent="0.25">
      <c r="A26" s="9" t="s">
        <v>46</v>
      </c>
      <c r="B26" s="9" t="s">
        <v>119</v>
      </c>
      <c r="C26" s="1" t="s">
        <v>120</v>
      </c>
      <c r="D26" s="15" t="s">
        <v>118</v>
      </c>
      <c r="E26" s="15" t="s">
        <v>102</v>
      </c>
      <c r="G26" s="5">
        <v>56317.96</v>
      </c>
      <c r="H26" s="5"/>
      <c r="I26" s="5"/>
      <c r="J26" s="18" t="s">
        <v>139</v>
      </c>
      <c r="L26" s="10" t="s">
        <v>215</v>
      </c>
    </row>
    <row r="27" spans="1:12" s="10" customFormat="1" ht="15.75" thickBot="1" x14ac:dyDescent="0.3">
      <c r="A27" s="31" t="s">
        <v>31</v>
      </c>
      <c r="B27" s="31"/>
      <c r="C27" s="32" t="s">
        <v>32</v>
      </c>
      <c r="D27" s="33"/>
      <c r="E27" s="33" t="s">
        <v>124</v>
      </c>
      <c r="F27" s="34"/>
      <c r="G27" s="34"/>
      <c r="H27" s="34"/>
      <c r="I27" s="34"/>
      <c r="J27" s="35" t="s">
        <v>140</v>
      </c>
      <c r="K27" s="38" t="s">
        <v>66</v>
      </c>
      <c r="L27" s="31"/>
    </row>
    <row r="28" spans="1:12" s="10" customFormat="1" ht="30" x14ac:dyDescent="0.25">
      <c r="A28" s="10" t="s">
        <v>47</v>
      </c>
      <c r="B28" s="10" t="s">
        <v>99</v>
      </c>
      <c r="C28" s="3" t="s">
        <v>13</v>
      </c>
      <c r="D28" s="24" t="s">
        <v>62</v>
      </c>
      <c r="E28" s="24" t="s">
        <v>143</v>
      </c>
      <c r="F28" s="6">
        <v>343860.28</v>
      </c>
      <c r="G28" s="6"/>
      <c r="H28" s="6"/>
      <c r="I28" s="6"/>
      <c r="J28" s="20" t="s">
        <v>139</v>
      </c>
      <c r="K28" s="36" t="s">
        <v>212</v>
      </c>
      <c r="L28" s="10" t="s">
        <v>215</v>
      </c>
    </row>
    <row r="29" spans="1:12" s="10" customFormat="1" ht="30" x14ac:dyDescent="0.25">
      <c r="A29" s="10" t="s">
        <v>48</v>
      </c>
      <c r="B29" s="10" t="s">
        <v>98</v>
      </c>
      <c r="C29" s="3" t="s">
        <v>123</v>
      </c>
      <c r="D29" s="24" t="s">
        <v>144</v>
      </c>
      <c r="E29" s="24" t="s">
        <v>145</v>
      </c>
      <c r="F29" s="6" t="s">
        <v>146</v>
      </c>
      <c r="G29" s="6"/>
      <c r="H29" s="6"/>
      <c r="I29" s="6"/>
      <c r="J29" s="20" t="s">
        <v>139</v>
      </c>
      <c r="K29" s="36" t="s">
        <v>209</v>
      </c>
      <c r="L29" s="10" t="s">
        <v>215</v>
      </c>
    </row>
    <row r="30" spans="1:12" s="10" customFormat="1" x14ac:dyDescent="0.25">
      <c r="A30" s="10" t="s">
        <v>33</v>
      </c>
      <c r="B30" s="10" t="s">
        <v>97</v>
      </c>
      <c r="C30" s="3" t="s">
        <v>136</v>
      </c>
      <c r="D30" s="10" t="s">
        <v>141</v>
      </c>
      <c r="E30" s="23" t="s">
        <v>142</v>
      </c>
      <c r="F30" s="5">
        <v>220345.92</v>
      </c>
      <c r="G30" s="6"/>
      <c r="H30" s="6"/>
      <c r="I30" s="6"/>
      <c r="J30" s="20" t="s">
        <v>139</v>
      </c>
      <c r="K30" s="36"/>
      <c r="L30" s="10" t="s">
        <v>215</v>
      </c>
    </row>
    <row r="31" spans="1:12" x14ac:dyDescent="0.25">
      <c r="A31" s="9" t="s">
        <v>49</v>
      </c>
      <c r="B31" s="9" t="s">
        <v>96</v>
      </c>
      <c r="C31" s="1" t="s">
        <v>50</v>
      </c>
      <c r="D31" s="9" t="s">
        <v>222</v>
      </c>
      <c r="E31" s="15" t="s">
        <v>102</v>
      </c>
      <c r="F31" s="5">
        <v>25365</v>
      </c>
      <c r="H31" s="5"/>
      <c r="I31" s="5"/>
      <c r="J31" s="18" t="s">
        <v>140</v>
      </c>
      <c r="L31" s="10" t="s">
        <v>215</v>
      </c>
    </row>
    <row r="32" spans="1:12" s="10" customFormat="1" x14ac:dyDescent="0.25">
      <c r="A32" s="10" t="s">
        <v>51</v>
      </c>
      <c r="B32" s="10" t="s">
        <v>94</v>
      </c>
      <c r="C32" s="3" t="s">
        <v>93</v>
      </c>
      <c r="D32" s="10" t="s">
        <v>222</v>
      </c>
      <c r="E32" s="15" t="s">
        <v>102</v>
      </c>
      <c r="F32" s="6"/>
      <c r="G32" s="6">
        <f>67870/11*10</f>
        <v>61700</v>
      </c>
      <c r="H32" s="6"/>
      <c r="I32" s="6"/>
      <c r="J32" s="20" t="s">
        <v>140</v>
      </c>
      <c r="K32" s="36"/>
      <c r="L32" s="10" t="s">
        <v>215</v>
      </c>
    </row>
    <row r="33" spans="1:12" s="10" customFormat="1" ht="30" x14ac:dyDescent="0.25">
      <c r="A33" s="10" t="s">
        <v>52</v>
      </c>
      <c r="B33" s="10" t="s">
        <v>95</v>
      </c>
      <c r="C33" s="3" t="s">
        <v>92</v>
      </c>
      <c r="D33" s="10" t="s">
        <v>222</v>
      </c>
      <c r="E33" s="15" t="s">
        <v>102</v>
      </c>
      <c r="F33" s="6"/>
      <c r="G33" s="6">
        <f>87430/11*10</f>
        <v>79481.818181818177</v>
      </c>
      <c r="H33" s="6"/>
      <c r="I33" s="6"/>
      <c r="J33" s="20" t="s">
        <v>140</v>
      </c>
      <c r="K33" s="36"/>
      <c r="L33" s="10" t="s">
        <v>215</v>
      </c>
    </row>
    <row r="34" spans="1:12" ht="30" x14ac:dyDescent="0.25">
      <c r="A34" s="9" t="s">
        <v>53</v>
      </c>
      <c r="B34" s="9" t="s">
        <v>90</v>
      </c>
      <c r="C34" s="3" t="s">
        <v>91</v>
      </c>
      <c r="D34" s="10" t="s">
        <v>127</v>
      </c>
      <c r="E34" s="15" t="s">
        <v>102</v>
      </c>
      <c r="G34" s="5">
        <v>81356.36</v>
      </c>
      <c r="H34" s="5"/>
      <c r="I34" s="5"/>
      <c r="J34" s="18" t="s">
        <v>139</v>
      </c>
      <c r="L34" s="10" t="s">
        <v>215</v>
      </c>
    </row>
    <row r="35" spans="1:12" ht="30" x14ac:dyDescent="0.25">
      <c r="A35" s="9" t="s">
        <v>54</v>
      </c>
      <c r="B35" s="9" t="s">
        <v>88</v>
      </c>
      <c r="C35" s="3" t="s">
        <v>86</v>
      </c>
      <c r="D35" s="10" t="s">
        <v>127</v>
      </c>
      <c r="E35" s="15" t="s">
        <v>102</v>
      </c>
      <c r="G35" s="5">
        <v>61581.82</v>
      </c>
      <c r="H35" s="5"/>
      <c r="I35" s="5"/>
      <c r="J35" s="18" t="s">
        <v>139</v>
      </c>
      <c r="L35" s="10" t="s">
        <v>215</v>
      </c>
    </row>
    <row r="36" spans="1:12" ht="30" x14ac:dyDescent="0.25">
      <c r="A36" s="9" t="s">
        <v>55</v>
      </c>
      <c r="B36" s="9" t="s">
        <v>89</v>
      </c>
      <c r="C36" s="3" t="s">
        <v>85</v>
      </c>
      <c r="D36" s="10" t="s">
        <v>127</v>
      </c>
      <c r="E36" s="15" t="s">
        <v>102</v>
      </c>
      <c r="G36" s="5">
        <v>122287.22</v>
      </c>
      <c r="H36" s="5"/>
      <c r="I36" s="5"/>
      <c r="J36" s="18" t="s">
        <v>139</v>
      </c>
      <c r="L36" s="10" t="s">
        <v>215</v>
      </c>
    </row>
    <row r="37" spans="1:12" x14ac:dyDescent="0.25">
      <c r="A37" s="9" t="s">
        <v>147</v>
      </c>
      <c r="B37" s="9" t="s">
        <v>148</v>
      </c>
      <c r="C37" s="2" t="s">
        <v>149</v>
      </c>
      <c r="D37" s="9" t="s">
        <v>169</v>
      </c>
      <c r="E37" s="9" t="s">
        <v>102</v>
      </c>
      <c r="G37" s="5" t="s">
        <v>170</v>
      </c>
      <c r="H37" s="9" t="s">
        <v>171</v>
      </c>
      <c r="J37" s="20" t="s">
        <v>140</v>
      </c>
      <c r="L37" s="10" t="s">
        <v>216</v>
      </c>
    </row>
    <row r="38" spans="1:12" x14ac:dyDescent="0.25">
      <c r="A38" s="9" t="s">
        <v>150</v>
      </c>
      <c r="B38" s="9" t="s">
        <v>178</v>
      </c>
      <c r="C38" s="2" t="s">
        <v>159</v>
      </c>
      <c r="D38" s="9" t="s">
        <v>167</v>
      </c>
      <c r="E38" s="25">
        <v>43522</v>
      </c>
      <c r="G38" s="5">
        <v>2281400</v>
      </c>
      <c r="J38" s="18" t="s">
        <v>139</v>
      </c>
      <c r="L38" s="10" t="s">
        <v>216</v>
      </c>
    </row>
    <row r="39" spans="1:12" ht="30" x14ac:dyDescent="0.25">
      <c r="A39" s="9" t="s">
        <v>151</v>
      </c>
      <c r="B39" s="9" t="s">
        <v>179</v>
      </c>
      <c r="C39" s="2" t="s">
        <v>160</v>
      </c>
      <c r="D39" s="9" t="s">
        <v>60</v>
      </c>
      <c r="E39" s="25">
        <v>43522</v>
      </c>
      <c r="G39" s="5">
        <v>716193.54</v>
      </c>
      <c r="J39" s="18" t="s">
        <v>139</v>
      </c>
      <c r="L39" s="10" t="s">
        <v>216</v>
      </c>
    </row>
    <row r="40" spans="1:12" ht="30" x14ac:dyDescent="0.25">
      <c r="A40" s="9" t="s">
        <v>152</v>
      </c>
      <c r="B40" s="9" t="s">
        <v>180</v>
      </c>
      <c r="C40" s="2" t="s">
        <v>161</v>
      </c>
      <c r="D40" s="9" t="s">
        <v>168</v>
      </c>
      <c r="E40" s="25">
        <v>43523</v>
      </c>
      <c r="G40" s="5">
        <v>161400</v>
      </c>
      <c r="J40" s="18" t="s">
        <v>139</v>
      </c>
      <c r="L40" s="10" t="s">
        <v>215</v>
      </c>
    </row>
    <row r="41" spans="1:12" x14ac:dyDescent="0.25">
      <c r="A41" s="9" t="s">
        <v>153</v>
      </c>
      <c r="B41" s="9" t="s">
        <v>181</v>
      </c>
      <c r="C41" s="2" t="s">
        <v>162</v>
      </c>
      <c r="D41" s="9" t="s">
        <v>222</v>
      </c>
      <c r="E41" s="9" t="s">
        <v>102</v>
      </c>
      <c r="F41" s="5">
        <v>89954</v>
      </c>
      <c r="H41" s="9" t="s">
        <v>172</v>
      </c>
      <c r="J41" s="20" t="s">
        <v>140</v>
      </c>
      <c r="L41" s="10" t="s">
        <v>215</v>
      </c>
    </row>
    <row r="42" spans="1:12" x14ac:dyDescent="0.25">
      <c r="A42" s="9" t="s">
        <v>154</v>
      </c>
      <c r="B42" s="9" t="s">
        <v>182</v>
      </c>
      <c r="C42" s="2" t="s">
        <v>223</v>
      </c>
      <c r="D42" s="9" t="s">
        <v>173</v>
      </c>
      <c r="E42" s="25" t="s">
        <v>174</v>
      </c>
      <c r="F42" s="5">
        <v>52800</v>
      </c>
      <c r="H42" s="9" t="s">
        <v>172</v>
      </c>
      <c r="J42" s="20" t="s">
        <v>140</v>
      </c>
      <c r="L42" s="10" t="s">
        <v>215</v>
      </c>
    </row>
    <row r="43" spans="1:12" x14ac:dyDescent="0.25">
      <c r="A43" s="9" t="s">
        <v>155</v>
      </c>
      <c r="B43" s="9" t="s">
        <v>183</v>
      </c>
      <c r="C43" s="2" t="s">
        <v>163</v>
      </c>
      <c r="D43" s="9" t="s">
        <v>71</v>
      </c>
      <c r="E43" s="9" t="s">
        <v>175</v>
      </c>
      <c r="G43" s="5">
        <v>275280</v>
      </c>
      <c r="J43" s="18" t="s">
        <v>139</v>
      </c>
      <c r="L43" s="9" t="s">
        <v>215</v>
      </c>
    </row>
    <row r="44" spans="1:12" x14ac:dyDescent="0.25">
      <c r="A44" s="9" t="s">
        <v>156</v>
      </c>
      <c r="B44" s="9" t="s">
        <v>184</v>
      </c>
      <c r="C44" s="2" t="s">
        <v>164</v>
      </c>
      <c r="D44" s="9" t="s">
        <v>176</v>
      </c>
      <c r="E44" s="25" t="s">
        <v>102</v>
      </c>
      <c r="F44" s="5">
        <v>78815</v>
      </c>
      <c r="H44" s="9" t="s">
        <v>177</v>
      </c>
      <c r="J44" s="20" t="s">
        <v>140</v>
      </c>
      <c r="L44" s="10" t="s">
        <v>215</v>
      </c>
    </row>
    <row r="45" spans="1:12" ht="30" x14ac:dyDescent="0.25">
      <c r="A45" s="9" t="s">
        <v>157</v>
      </c>
      <c r="B45" s="9" t="s">
        <v>185</v>
      </c>
      <c r="C45" s="2" t="s">
        <v>165</v>
      </c>
      <c r="D45" s="9" t="s">
        <v>195</v>
      </c>
      <c r="E45" s="9" t="s">
        <v>196</v>
      </c>
      <c r="G45" s="5">
        <v>251105</v>
      </c>
      <c r="J45" s="18" t="s">
        <v>139</v>
      </c>
      <c r="L45" s="10" t="s">
        <v>215</v>
      </c>
    </row>
    <row r="46" spans="1:12" ht="15.75" thickBot="1" x14ac:dyDescent="0.3">
      <c r="A46" s="27" t="s">
        <v>158</v>
      </c>
      <c r="B46" s="27" t="s">
        <v>186</v>
      </c>
      <c r="C46" s="28" t="s">
        <v>166</v>
      </c>
      <c r="D46" s="27" t="s">
        <v>222</v>
      </c>
      <c r="E46" s="29" t="s">
        <v>197</v>
      </c>
      <c r="F46" s="47">
        <v>378719</v>
      </c>
      <c r="G46" s="48"/>
      <c r="H46" s="27" t="s">
        <v>198</v>
      </c>
      <c r="I46" s="27"/>
      <c r="J46" s="30" t="s">
        <v>140</v>
      </c>
      <c r="K46" s="28"/>
      <c r="L46" s="31" t="s">
        <v>215</v>
      </c>
    </row>
    <row r="47" spans="1:12" x14ac:dyDescent="0.25">
      <c r="A47" s="10" t="s">
        <v>47</v>
      </c>
      <c r="B47" s="10" t="s">
        <v>99</v>
      </c>
      <c r="C47" s="3" t="s">
        <v>13</v>
      </c>
      <c r="D47" s="24" t="s">
        <v>62</v>
      </c>
      <c r="E47" s="41"/>
      <c r="F47" s="49"/>
      <c r="G47" s="50"/>
      <c r="H47" s="39"/>
      <c r="I47" s="39"/>
      <c r="J47" s="42"/>
      <c r="K47" s="40" t="s">
        <v>217</v>
      </c>
      <c r="L47" s="43" t="s">
        <v>215</v>
      </c>
    </row>
    <row r="48" spans="1:12" x14ac:dyDescent="0.25">
      <c r="A48" s="10" t="s">
        <v>48</v>
      </c>
      <c r="B48" s="10" t="s">
        <v>98</v>
      </c>
      <c r="C48" s="3" t="s">
        <v>123</v>
      </c>
      <c r="D48" s="24" t="s">
        <v>144</v>
      </c>
      <c r="E48" s="41"/>
      <c r="F48" s="49"/>
      <c r="G48" s="50"/>
      <c r="H48" s="39"/>
      <c r="I48" s="39"/>
      <c r="J48" s="42"/>
      <c r="K48" s="40" t="s">
        <v>217</v>
      </c>
      <c r="L48" s="43" t="s">
        <v>215</v>
      </c>
    </row>
    <row r="49" spans="1:12" ht="30" x14ac:dyDescent="0.25">
      <c r="A49" s="9" t="s">
        <v>187</v>
      </c>
      <c r="B49" s="9" t="s">
        <v>191</v>
      </c>
      <c r="C49" s="2" t="s">
        <v>199</v>
      </c>
      <c r="D49" s="9" t="s">
        <v>200</v>
      </c>
      <c r="E49" s="9" t="s">
        <v>201</v>
      </c>
      <c r="F49" s="51">
        <v>512698</v>
      </c>
      <c r="H49" s="9" t="s">
        <v>202</v>
      </c>
      <c r="J49" s="20" t="s">
        <v>140</v>
      </c>
      <c r="L49" s="10" t="s">
        <v>215</v>
      </c>
    </row>
    <row r="50" spans="1:12" ht="30" x14ac:dyDescent="0.25">
      <c r="A50" s="9" t="s">
        <v>188</v>
      </c>
      <c r="B50" s="9" t="s">
        <v>192</v>
      </c>
      <c r="C50" s="2" t="s">
        <v>203</v>
      </c>
      <c r="D50" s="13"/>
      <c r="E50" s="13" t="s">
        <v>211</v>
      </c>
      <c r="F50" s="8"/>
      <c r="G50" s="8"/>
      <c r="H50" s="13"/>
      <c r="I50" s="13"/>
      <c r="J50" s="19" t="s">
        <v>140</v>
      </c>
      <c r="K50" s="2" t="s">
        <v>66</v>
      </c>
    </row>
    <row r="51" spans="1:12" ht="30" x14ac:dyDescent="0.25">
      <c r="A51" s="9" t="s">
        <v>189</v>
      </c>
      <c r="B51" s="9" t="s">
        <v>193</v>
      </c>
      <c r="C51" s="2" t="s">
        <v>204</v>
      </c>
      <c r="D51" s="9" t="s">
        <v>205</v>
      </c>
      <c r="E51" s="9" t="s">
        <v>206</v>
      </c>
      <c r="F51" s="51">
        <v>169316.25</v>
      </c>
      <c r="J51" s="18" t="s">
        <v>139</v>
      </c>
      <c r="L51" s="10" t="s">
        <v>215</v>
      </c>
    </row>
    <row r="52" spans="1:12" ht="30" x14ac:dyDescent="0.25">
      <c r="A52" s="9" t="s">
        <v>190</v>
      </c>
      <c r="B52" s="9" t="s">
        <v>194</v>
      </c>
      <c r="C52" s="2" t="s">
        <v>207</v>
      </c>
      <c r="D52" s="9" t="s">
        <v>222</v>
      </c>
      <c r="E52" s="9" t="s">
        <v>208</v>
      </c>
      <c r="F52" s="51">
        <v>442370</v>
      </c>
      <c r="J52" s="20" t="s">
        <v>140</v>
      </c>
      <c r="L52" s="10" t="s">
        <v>215</v>
      </c>
    </row>
    <row r="53" spans="1:12" x14ac:dyDescent="0.25">
      <c r="A53" s="9" t="s">
        <v>210</v>
      </c>
      <c r="B53" s="9" t="s">
        <v>226</v>
      </c>
      <c r="C53" s="2" t="s">
        <v>28</v>
      </c>
      <c r="D53" s="9" t="s">
        <v>205</v>
      </c>
      <c r="E53" s="9" t="s">
        <v>228</v>
      </c>
      <c r="F53" s="5">
        <v>412500</v>
      </c>
      <c r="J53" s="18" t="s">
        <v>139</v>
      </c>
      <c r="L53" s="10" t="s">
        <v>215</v>
      </c>
    </row>
    <row r="54" spans="1:12" ht="15.75" thickBot="1" x14ac:dyDescent="0.3">
      <c r="A54" s="27" t="s">
        <v>224</v>
      </c>
      <c r="B54" s="27" t="s">
        <v>225</v>
      </c>
      <c r="C54" s="28" t="s">
        <v>250</v>
      </c>
      <c r="D54" s="27" t="s">
        <v>227</v>
      </c>
      <c r="E54" s="27" t="s">
        <v>229</v>
      </c>
      <c r="F54" s="52">
        <v>1158366</v>
      </c>
      <c r="G54" s="48"/>
      <c r="H54" s="27"/>
      <c r="I54" s="27"/>
      <c r="J54" s="53" t="s">
        <v>230</v>
      </c>
      <c r="K54" s="28"/>
      <c r="L54" s="31" t="s">
        <v>216</v>
      </c>
    </row>
    <row r="55" spans="1:12" ht="30" x14ac:dyDescent="0.25">
      <c r="A55" s="9" t="s">
        <v>231</v>
      </c>
      <c r="B55" s="9" t="s">
        <v>232</v>
      </c>
      <c r="C55" s="2" t="s">
        <v>233</v>
      </c>
      <c r="D55" s="54" t="s">
        <v>127</v>
      </c>
      <c r="E55" s="54" t="s">
        <v>102</v>
      </c>
      <c r="F55" s="5">
        <f>92692.6+1760</f>
        <v>94452.6</v>
      </c>
      <c r="G55" s="5">
        <f>84266+1600</f>
        <v>85866</v>
      </c>
      <c r="J55" s="18" t="s">
        <v>139</v>
      </c>
      <c r="L55" s="10" t="s">
        <v>215</v>
      </c>
    </row>
    <row r="56" spans="1:12" x14ac:dyDescent="0.25">
      <c r="A56" s="9" t="s">
        <v>234</v>
      </c>
      <c r="B56" s="9" t="s">
        <v>264</v>
      </c>
      <c r="C56" s="2" t="s">
        <v>251</v>
      </c>
      <c r="D56" s="54" t="s">
        <v>222</v>
      </c>
      <c r="E56" s="54" t="s">
        <v>102</v>
      </c>
      <c r="F56" s="5">
        <v>166658</v>
      </c>
      <c r="J56" s="20" t="s">
        <v>140</v>
      </c>
      <c r="L56" s="10" t="s">
        <v>216</v>
      </c>
    </row>
    <row r="57" spans="1:12" ht="30" x14ac:dyDescent="0.25">
      <c r="A57" s="9" t="s">
        <v>235</v>
      </c>
      <c r="B57" s="9" t="s">
        <v>244</v>
      </c>
      <c r="C57" s="2" t="s">
        <v>238</v>
      </c>
      <c r="D57" s="54" t="s">
        <v>71</v>
      </c>
      <c r="E57" s="54" t="s">
        <v>273</v>
      </c>
      <c r="G57" s="5">
        <v>193120</v>
      </c>
      <c r="J57" s="18" t="s">
        <v>139</v>
      </c>
      <c r="L57" s="10" t="s">
        <v>216</v>
      </c>
    </row>
    <row r="58" spans="1:12" ht="30" x14ac:dyDescent="0.25">
      <c r="A58" s="9" t="s">
        <v>236</v>
      </c>
      <c r="B58" s="9" t="s">
        <v>245</v>
      </c>
      <c r="C58" s="2" t="s">
        <v>237</v>
      </c>
      <c r="D58" s="54" t="s">
        <v>60</v>
      </c>
      <c r="E58" s="54" t="s">
        <v>102</v>
      </c>
      <c r="F58" s="5">
        <v>139810</v>
      </c>
      <c r="J58" s="18" t="s">
        <v>139</v>
      </c>
      <c r="L58" s="10" t="s">
        <v>216</v>
      </c>
    </row>
    <row r="59" spans="1:12" x14ac:dyDescent="0.25">
      <c r="A59" s="9" t="s">
        <v>239</v>
      </c>
      <c r="B59" s="9" t="s">
        <v>246</v>
      </c>
      <c r="C59" s="2" t="s">
        <v>240</v>
      </c>
      <c r="D59" s="54" t="s">
        <v>265</v>
      </c>
      <c r="E59" s="54" t="s">
        <v>266</v>
      </c>
      <c r="J59" s="18" t="s">
        <v>139</v>
      </c>
      <c r="L59" s="10" t="s">
        <v>216</v>
      </c>
    </row>
    <row r="60" spans="1:12" x14ac:dyDescent="0.25">
      <c r="A60" s="9" t="s">
        <v>241</v>
      </c>
      <c r="B60" s="9" t="s">
        <v>247</v>
      </c>
      <c r="C60" s="2" t="s">
        <v>242</v>
      </c>
      <c r="D60" s="54" t="s">
        <v>62</v>
      </c>
      <c r="E60" s="54" t="s">
        <v>267</v>
      </c>
      <c r="J60" s="18" t="s">
        <v>139</v>
      </c>
      <c r="L60" s="10" t="s">
        <v>216</v>
      </c>
    </row>
    <row r="61" spans="1:12" x14ac:dyDescent="0.25">
      <c r="A61" s="9" t="s">
        <v>243</v>
      </c>
      <c r="B61" s="9" t="s">
        <v>248</v>
      </c>
      <c r="C61" s="2" t="s">
        <v>249</v>
      </c>
      <c r="D61" s="54" t="s">
        <v>101</v>
      </c>
      <c r="E61" s="9" t="s">
        <v>102</v>
      </c>
      <c r="F61" s="5">
        <v>143000</v>
      </c>
      <c r="G61" s="5">
        <v>130000</v>
      </c>
      <c r="J61" s="18" t="s">
        <v>139</v>
      </c>
      <c r="L61" s="10" t="s">
        <v>215</v>
      </c>
    </row>
    <row r="62" spans="1:12" ht="30" x14ac:dyDescent="0.25">
      <c r="A62" s="9" t="s">
        <v>252</v>
      </c>
      <c r="B62" s="9" t="s">
        <v>255</v>
      </c>
      <c r="C62" s="2" t="s">
        <v>268</v>
      </c>
      <c r="D62" s="54" t="s">
        <v>141</v>
      </c>
      <c r="E62" s="9" t="s">
        <v>102</v>
      </c>
      <c r="G62" s="5" t="s">
        <v>269</v>
      </c>
      <c r="J62" s="18" t="s">
        <v>139</v>
      </c>
      <c r="L62" s="10" t="s">
        <v>216</v>
      </c>
    </row>
    <row r="63" spans="1:12" x14ac:dyDescent="0.25">
      <c r="A63" s="9" t="s">
        <v>253</v>
      </c>
      <c r="B63" s="9" t="s">
        <v>254</v>
      </c>
      <c r="C63" s="2" t="s">
        <v>263</v>
      </c>
      <c r="D63" s="13"/>
      <c r="E63" s="55">
        <v>44249</v>
      </c>
      <c r="F63" s="8"/>
      <c r="G63" s="8"/>
      <c r="H63" s="13"/>
      <c r="I63" s="13"/>
      <c r="J63" s="19" t="s">
        <v>140</v>
      </c>
      <c r="K63" s="2" t="s">
        <v>66</v>
      </c>
    </row>
    <row r="64" spans="1:12" x14ac:dyDescent="0.25">
      <c r="A64" s="9" t="s">
        <v>257</v>
      </c>
      <c r="C64" s="2" t="s">
        <v>272</v>
      </c>
      <c r="D64" s="9" t="s">
        <v>167</v>
      </c>
      <c r="E64" s="9" t="s">
        <v>102</v>
      </c>
      <c r="F64" s="5">
        <v>145713.59</v>
      </c>
      <c r="J64" s="18" t="s">
        <v>139</v>
      </c>
      <c r="L64" s="10" t="s">
        <v>215</v>
      </c>
    </row>
    <row r="65" spans="1:12" ht="45" x14ac:dyDescent="0.25">
      <c r="A65" s="9" t="s">
        <v>256</v>
      </c>
      <c r="B65" s="9" t="s">
        <v>259</v>
      </c>
      <c r="C65" s="2" t="s">
        <v>262</v>
      </c>
      <c r="D65" s="9" t="s">
        <v>270</v>
      </c>
      <c r="E65" s="9" t="s">
        <v>102</v>
      </c>
      <c r="F65" s="5">
        <v>75184.5</v>
      </c>
      <c r="G65" s="5">
        <f>+F65/11*10</f>
        <v>68349.545454545456</v>
      </c>
      <c r="J65" s="18" t="s">
        <v>139</v>
      </c>
      <c r="L65" s="10" t="s">
        <v>271</v>
      </c>
    </row>
    <row r="66" spans="1:12" ht="30" x14ac:dyDescent="0.25">
      <c r="A66" s="9" t="s">
        <v>258</v>
      </c>
      <c r="B66" s="9" t="s">
        <v>260</v>
      </c>
      <c r="C66" s="2" t="s">
        <v>261</v>
      </c>
      <c r="D66" s="9" t="s">
        <v>270</v>
      </c>
      <c r="E66" s="9" t="s">
        <v>102</v>
      </c>
      <c r="F66" s="5">
        <v>79981.81</v>
      </c>
      <c r="G66" s="5">
        <f>+F66/11*10</f>
        <v>72710.736363636359</v>
      </c>
      <c r="J66" s="18" t="s">
        <v>139</v>
      </c>
      <c r="L66" s="10" t="s">
        <v>271</v>
      </c>
    </row>
    <row r="67" spans="1:12" ht="30" x14ac:dyDescent="0.25">
      <c r="A67" s="9" t="s">
        <v>274</v>
      </c>
      <c r="B67" s="9" t="s">
        <v>275</v>
      </c>
      <c r="C67" s="2" t="s">
        <v>276</v>
      </c>
      <c r="D67" s="9" t="s">
        <v>71</v>
      </c>
      <c r="E67" s="9" t="s">
        <v>102</v>
      </c>
      <c r="F67" s="5">
        <v>243650</v>
      </c>
      <c r="G67" s="5">
        <f>+F67/1.1</f>
        <v>221499.99999999997</v>
      </c>
      <c r="J67" s="18" t="s">
        <v>139</v>
      </c>
      <c r="L67" s="10" t="s">
        <v>271</v>
      </c>
    </row>
  </sheetData>
  <autoFilter ref="A1:L66"/>
  <mergeCells count="10">
    <mergeCell ref="L1:L2"/>
    <mergeCell ref="A1:A2"/>
    <mergeCell ref="C1:C2"/>
    <mergeCell ref="D1:D2"/>
    <mergeCell ref="E1:E2"/>
    <mergeCell ref="K1:K2"/>
    <mergeCell ref="B1:B2"/>
    <mergeCell ref="H1:H2"/>
    <mergeCell ref="I1:I2"/>
    <mergeCell ref="J1:J2"/>
  </mergeCells>
  <printOptions horizontalCentered="1" gridLines="1"/>
  <pageMargins left="0" right="0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Armstrong</dc:creator>
  <cp:lastModifiedBy>Courtney Armstrong</cp:lastModifiedBy>
  <cp:lastPrinted>2021-03-30T02:56:37Z</cp:lastPrinted>
  <dcterms:created xsi:type="dcterms:W3CDTF">2018-08-10T04:52:46Z</dcterms:created>
  <dcterms:modified xsi:type="dcterms:W3CDTF">2021-05-11T02:36:11Z</dcterms:modified>
</cp:coreProperties>
</file>